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S 示例\"/>
    </mc:Choice>
  </mc:AlternateContent>
  <xr:revisionPtr revIDLastSave="0" documentId="13_ncr:1_{DFDAC741-3AFE-4D56-B763-F3B2B9C4CD13}" xr6:coauthVersionLast="47" xr6:coauthVersionMax="47" xr10:uidLastSave="{00000000-0000-0000-0000-000000000000}"/>
  <bookViews>
    <workbookView xWindow="-96" yWindow="-96" windowWidth="23232" windowHeight="12432" xr2:uid="{DC67F9B4-6620-4012-AE05-E788FEC12C3C}"/>
  </bookViews>
  <sheets>
    <sheet name="总账表" sheetId="1" r:id="rId1"/>
    <sheet name="试算平衡表" sheetId="2" r:id="rId2"/>
  </sheets>
  <definedNames>
    <definedName name="zongzhang">总账表!$A$4:$H$84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8" i="2" s="1"/>
  <c r="B18" i="2"/>
  <c r="D17" i="2"/>
  <c r="C17" i="2"/>
  <c r="E17" i="2" s="1"/>
  <c r="B17" i="2"/>
  <c r="D16" i="2"/>
  <c r="C16" i="2"/>
  <c r="E16" i="2" s="1"/>
  <c r="B16" i="2"/>
  <c r="D15" i="2"/>
  <c r="C15" i="2"/>
  <c r="E15" i="2" s="1"/>
  <c r="B15" i="2"/>
  <c r="D14" i="2"/>
  <c r="C14" i="2"/>
  <c r="E14" i="2" s="1"/>
  <c r="B14" i="2"/>
  <c r="D13" i="2"/>
  <c r="C13" i="2"/>
  <c r="E13" i="2" s="1"/>
  <c r="B13" i="2"/>
  <c r="D12" i="2"/>
  <c r="C12" i="2"/>
  <c r="E12" i="2" s="1"/>
  <c r="B12" i="2"/>
  <c r="D11" i="2"/>
  <c r="E11" i="2" s="1"/>
  <c r="C11" i="2"/>
  <c r="B11" i="2"/>
  <c r="D10" i="2"/>
  <c r="C10" i="2"/>
  <c r="E10" i="2" s="1"/>
  <c r="B10" i="2"/>
  <c r="D9" i="2"/>
  <c r="C9" i="2"/>
  <c r="E9" i="2" s="1"/>
  <c r="B9" i="2"/>
  <c r="D8" i="2"/>
  <c r="C8" i="2"/>
  <c r="E8" i="2" s="1"/>
  <c r="B8" i="2"/>
  <c r="D7" i="2"/>
  <c r="C7" i="2"/>
  <c r="E7" i="2" s="1"/>
  <c r="B7" i="2"/>
  <c r="D6" i="2"/>
  <c r="C6" i="2"/>
  <c r="E6" i="2" s="1"/>
  <c r="B6" i="2"/>
  <c r="D5" i="2"/>
  <c r="C5" i="2"/>
  <c r="E5" i="2" s="1"/>
  <c r="B5" i="2"/>
  <c r="D4" i="2"/>
  <c r="D20" i="2" s="1"/>
  <c r="C4" i="2"/>
  <c r="B4" i="2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H15" i="1"/>
  <c r="G15" i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C20" i="2" l="1"/>
  <c r="E4" i="2"/>
  <c r="E20" i="2" s="1"/>
</calcChain>
</file>

<file path=xl/sharedStrings.xml><?xml version="1.0" encoding="utf-8"?>
<sst xmlns="http://schemas.openxmlformats.org/spreadsheetml/2006/main" count="179" uniqueCount="98">
  <si>
    <t>科目代码</t>
  </si>
  <si>
    <t>科目名称</t>
  </si>
  <si>
    <t>借/贷</t>
    <phoneticPr fontId="1" type="noConversion"/>
  </si>
  <si>
    <t>期初余额</t>
  </si>
  <si>
    <t>借方合计</t>
  </si>
  <si>
    <t>贷方合计</t>
  </si>
  <si>
    <t>借或贷</t>
  </si>
  <si>
    <t>期末余额</t>
  </si>
  <si>
    <t>现金</t>
  </si>
  <si>
    <t>借</t>
  </si>
  <si>
    <t>银行存款</t>
  </si>
  <si>
    <t>其他货币资金</t>
  </si>
  <si>
    <t>短期投资</t>
  </si>
  <si>
    <t>短期投资跌价准备</t>
  </si>
  <si>
    <t>贷</t>
  </si>
  <si>
    <t>应收票据</t>
  </si>
  <si>
    <t>应收股利</t>
  </si>
  <si>
    <t>应收利息</t>
  </si>
  <si>
    <t>应收账款</t>
  </si>
  <si>
    <t>其他应收款</t>
  </si>
  <si>
    <t>坏账准备</t>
  </si>
  <si>
    <t>预付账款</t>
  </si>
  <si>
    <t>应收补贴款</t>
  </si>
  <si>
    <t>材料采购</t>
  </si>
  <si>
    <t>材料</t>
  </si>
  <si>
    <t>包装物</t>
  </si>
  <si>
    <t>低值易耗品</t>
  </si>
  <si>
    <t>材料成本差异</t>
  </si>
  <si>
    <t>自制半成品</t>
  </si>
  <si>
    <t>库存商品</t>
  </si>
  <si>
    <t>委托加工物资</t>
  </si>
  <si>
    <t>委托代销商品</t>
  </si>
  <si>
    <t>受托代销商品</t>
  </si>
  <si>
    <t>存货跌价准备</t>
  </si>
  <si>
    <t>待摊费用</t>
  </si>
  <si>
    <t>长期股权投资</t>
  </si>
  <si>
    <t>长期债权投资</t>
  </si>
  <si>
    <t>长期投资减值准备</t>
  </si>
  <si>
    <t>固定资产</t>
  </si>
  <si>
    <t>累计折旧</t>
  </si>
  <si>
    <t>固定资产减值准备</t>
  </si>
  <si>
    <t>工程物资</t>
  </si>
  <si>
    <t>在建工程</t>
  </si>
  <si>
    <t>在建工程减值准备</t>
  </si>
  <si>
    <t>固定资产清理</t>
  </si>
  <si>
    <t>无形资产</t>
  </si>
  <si>
    <t>无形资产减值准备</t>
  </si>
  <si>
    <t>未确认融资费用</t>
  </si>
  <si>
    <t>长期待摊费用</t>
  </si>
  <si>
    <t>待处理财产损溢</t>
  </si>
  <si>
    <t>短期借款</t>
  </si>
  <si>
    <t>应付票据</t>
  </si>
  <si>
    <t>应付账款</t>
  </si>
  <si>
    <t>预收账款</t>
  </si>
  <si>
    <t>代销商品款</t>
  </si>
  <si>
    <t>应付工资</t>
  </si>
  <si>
    <t>应付福利费</t>
  </si>
  <si>
    <t>应付股利</t>
  </si>
  <si>
    <t>应交税金</t>
  </si>
  <si>
    <t>其他应交款</t>
  </si>
  <si>
    <t>其他应付款</t>
  </si>
  <si>
    <t>预提费用</t>
  </si>
  <si>
    <t>待转资产价值</t>
  </si>
  <si>
    <t>预计负债</t>
  </si>
  <si>
    <t>长期借款</t>
  </si>
  <si>
    <t>应付债券</t>
  </si>
  <si>
    <t>专项应付款</t>
  </si>
  <si>
    <t>递延税款</t>
  </si>
  <si>
    <t>实收资本(或股本)</t>
  </si>
  <si>
    <t>已归还投资</t>
  </si>
  <si>
    <t>资本公积</t>
  </si>
  <si>
    <t>盈余公积</t>
  </si>
  <si>
    <t>本年利润</t>
  </si>
  <si>
    <t>利润分配</t>
  </si>
  <si>
    <t>生产成本</t>
  </si>
  <si>
    <t>制造费用</t>
  </si>
  <si>
    <t>劳务成本</t>
  </si>
  <si>
    <t>主营业务收入</t>
  </si>
  <si>
    <t>其他业务收入</t>
  </si>
  <si>
    <t>投资收益</t>
  </si>
  <si>
    <t>补贴收入</t>
  </si>
  <si>
    <t>营业外收入</t>
  </si>
  <si>
    <t>主营业务成本</t>
  </si>
  <si>
    <t>主营业务税金及附加</t>
  </si>
  <si>
    <t>其他业务支出</t>
  </si>
  <si>
    <t>营业费用</t>
  </si>
  <si>
    <t>管理费用</t>
  </si>
  <si>
    <t>财务费用</t>
  </si>
  <si>
    <t>营业外支出</t>
  </si>
  <si>
    <t>所得税</t>
  </si>
  <si>
    <t>以前年度损益调整</t>
  </si>
  <si>
    <t>试算平衡表</t>
    <phoneticPr fontId="1" type="noConversion"/>
  </si>
  <si>
    <t>本期发生额</t>
  </si>
  <si>
    <t>备注</t>
  </si>
  <si>
    <t>借方</t>
  </si>
  <si>
    <t>贷方</t>
  </si>
  <si>
    <t>合计：</t>
    <phoneticPr fontId="1" type="noConversion"/>
  </si>
  <si>
    <t>总  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</si>
</sst>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.00_ ;[Red]\-#,##0.00\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 val="double"/>
      <sz val="18"/>
      <color theme="1"/>
      <name val="阿里巴巴普惠体 2.0 55 Regular"/>
      <family val="1"/>
      <charset val="134"/>
    </font>
    <font>
      <sz val="11"/>
      <color theme="1"/>
      <name val="阿里巴巴普惠体 2.0 55 Regular"/>
      <family val="1"/>
      <charset val="134"/>
    </font>
    <font>
      <b/>
      <sz val="14"/>
      <color theme="1"/>
      <name val="阿里巴巴普惠体 2.0 55 Regular"/>
      <family val="1"/>
      <charset val="134"/>
    </font>
    <font>
      <b/>
      <sz val="11"/>
      <color theme="0"/>
      <name val="阿里巴巴普惠体 2.0 55 Regular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-0.24994659260841701"/>
      </left>
      <right style="thin">
        <color theme="0"/>
      </right>
      <top style="thin">
        <color theme="4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 tint="-0.24994659260841701"/>
      </top>
      <bottom style="thin">
        <color theme="0"/>
      </bottom>
      <diagonal/>
    </border>
    <border>
      <left style="thin">
        <color theme="0"/>
      </left>
      <right style="thin">
        <color theme="4" tint="-0.24994659260841701"/>
      </right>
      <top style="thin">
        <color theme="4" tint="-0.24994659260841701"/>
      </top>
      <bottom style="thin">
        <color theme="0"/>
      </bottom>
      <diagonal/>
    </border>
    <border>
      <left style="thin">
        <color theme="4" tint="-0.24994659260841701"/>
      </left>
      <right style="thin">
        <color theme="0"/>
      </right>
      <top style="thin">
        <color theme="0"/>
      </top>
      <bottom style="thin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-0.24994659260841701"/>
      </bottom>
      <diagonal/>
    </border>
    <border>
      <left style="thin">
        <color theme="0"/>
      </left>
      <right style="thin">
        <color theme="4" tint="-0.24994659260841701"/>
      </right>
      <top style="thin">
        <color theme="0"/>
      </top>
      <bottom style="thin">
        <color theme="4" tint="-0.24994659260841701"/>
      </bottom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7" fontId="3" fillId="0" borderId="2" xfId="0" applyNumberFormat="1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868F-2F03-40D3-A359-FF828318484C}">
  <dimension ref="A1:H84"/>
  <sheetViews>
    <sheetView showGridLines="0" tabSelected="1" workbookViewId="0">
      <pane ySplit="3" topLeftCell="A4" activePane="bottomLeft" state="frozen"/>
      <selection activeCell="E12" sqref="E12"/>
      <selection pane="bottomLeft" activeCell="K18" sqref="K18"/>
    </sheetView>
  </sheetViews>
  <sheetFormatPr defaultRowHeight="16.5" x14ac:dyDescent="0.5"/>
  <cols>
    <col min="1" max="1" width="8.796875" style="1"/>
    <col min="2" max="2" width="18.296875" style="1" bestFit="1" customWidth="1"/>
    <col min="3" max="3" width="5.94921875" style="1" customWidth="1"/>
    <col min="4" max="4" width="14.25" style="1" bestFit="1" customWidth="1"/>
    <col min="5" max="6" width="12.09765625" style="1" bestFit="1" customWidth="1"/>
    <col min="7" max="7" width="4.3984375" style="1" hidden="1" customWidth="1"/>
    <col min="8" max="8" width="14.25" style="1" bestFit="1" customWidth="1"/>
    <col min="9" max="16384" width="8.796875" style="1"/>
  </cols>
  <sheetData>
    <row r="1" spans="1:8" ht="26.7" x14ac:dyDescent="0.5">
      <c r="A1" s="14" t="s">
        <v>97</v>
      </c>
      <c r="B1" s="14"/>
      <c r="C1" s="14"/>
      <c r="D1" s="14"/>
      <c r="E1" s="14"/>
      <c r="F1" s="14"/>
      <c r="G1" s="14"/>
      <c r="H1" s="14"/>
    </row>
    <row r="2" spans="1:8" x14ac:dyDescent="0.5">
      <c r="A2" s="2"/>
      <c r="C2" s="2"/>
      <c r="G2" s="2"/>
      <c r="H2" s="3">
        <v>45719</v>
      </c>
    </row>
    <row r="3" spans="1:8" ht="23.1" customHeight="1" x14ac:dyDescent="0.5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3" t="s">
        <v>7</v>
      </c>
    </row>
    <row r="4" spans="1:8" x14ac:dyDescent="0.5">
      <c r="A4" s="4">
        <v>1001</v>
      </c>
      <c r="B4" s="5" t="s">
        <v>8</v>
      </c>
      <c r="C4" s="4" t="s">
        <v>9</v>
      </c>
      <c r="D4" s="6">
        <v>5600</v>
      </c>
      <c r="E4" s="6">
        <v>26900</v>
      </c>
      <c r="F4" s="6">
        <v>26680</v>
      </c>
      <c r="G4" s="4" t="str">
        <f>C4</f>
        <v>借</v>
      </c>
      <c r="H4" s="6">
        <f t="shared" ref="H4:H67" si="0">IF(G4="借",D4+E4-F4,D4+F4-E4)</f>
        <v>5820</v>
      </c>
    </row>
    <row r="5" spans="1:8" x14ac:dyDescent="0.5">
      <c r="A5" s="4">
        <v>1002</v>
      </c>
      <c r="B5" s="5" t="s">
        <v>10</v>
      </c>
      <c r="C5" s="4" t="s">
        <v>9</v>
      </c>
      <c r="D5" s="6">
        <v>216841.96</v>
      </c>
      <c r="E5" s="6">
        <v>108100</v>
      </c>
      <c r="F5" s="6">
        <v>85150</v>
      </c>
      <c r="G5" s="4" t="str">
        <f t="shared" ref="G5:G68" si="1">C5</f>
        <v>借</v>
      </c>
      <c r="H5" s="6">
        <f t="shared" si="0"/>
        <v>239791.95999999996</v>
      </c>
    </row>
    <row r="6" spans="1:8" x14ac:dyDescent="0.5">
      <c r="A6" s="4">
        <v>1009</v>
      </c>
      <c r="B6" s="5" t="s">
        <v>11</v>
      </c>
      <c r="C6" s="4" t="s">
        <v>9</v>
      </c>
      <c r="D6" s="6">
        <v>0</v>
      </c>
      <c r="E6" s="6">
        <v>0</v>
      </c>
      <c r="F6" s="6">
        <v>0</v>
      </c>
      <c r="G6" s="4" t="str">
        <f t="shared" si="1"/>
        <v>借</v>
      </c>
      <c r="H6" s="6">
        <f t="shared" si="0"/>
        <v>0</v>
      </c>
    </row>
    <row r="7" spans="1:8" x14ac:dyDescent="0.5">
      <c r="A7" s="4">
        <v>1101</v>
      </c>
      <c r="B7" s="5" t="s">
        <v>12</v>
      </c>
      <c r="C7" s="4" t="s">
        <v>9</v>
      </c>
      <c r="D7" s="6">
        <v>0</v>
      </c>
      <c r="E7" s="6">
        <v>0</v>
      </c>
      <c r="F7" s="6">
        <v>0</v>
      </c>
      <c r="G7" s="4" t="str">
        <f t="shared" si="1"/>
        <v>借</v>
      </c>
      <c r="H7" s="6">
        <f t="shared" si="0"/>
        <v>0</v>
      </c>
    </row>
    <row r="8" spans="1:8" x14ac:dyDescent="0.5">
      <c r="A8" s="4">
        <v>1102</v>
      </c>
      <c r="B8" s="5" t="s">
        <v>13</v>
      </c>
      <c r="C8" s="4" t="s">
        <v>14</v>
      </c>
      <c r="D8" s="6">
        <v>0</v>
      </c>
      <c r="E8" s="6">
        <v>0</v>
      </c>
      <c r="F8" s="6">
        <v>0</v>
      </c>
      <c r="G8" s="4" t="str">
        <f t="shared" si="1"/>
        <v>贷</v>
      </c>
      <c r="H8" s="6">
        <f t="shared" si="0"/>
        <v>0</v>
      </c>
    </row>
    <row r="9" spans="1:8" x14ac:dyDescent="0.5">
      <c r="A9" s="4">
        <v>1111</v>
      </c>
      <c r="B9" s="5" t="s">
        <v>15</v>
      </c>
      <c r="C9" s="4" t="s">
        <v>9</v>
      </c>
      <c r="D9" s="6">
        <v>42800</v>
      </c>
      <c r="E9" s="6">
        <v>0</v>
      </c>
      <c r="F9" s="6">
        <v>30200</v>
      </c>
      <c r="G9" s="4" t="str">
        <f t="shared" si="1"/>
        <v>借</v>
      </c>
      <c r="H9" s="6">
        <f t="shared" si="0"/>
        <v>12600</v>
      </c>
    </row>
    <row r="10" spans="1:8" x14ac:dyDescent="0.5">
      <c r="A10" s="4">
        <v>1121</v>
      </c>
      <c r="B10" s="5" t="s">
        <v>16</v>
      </c>
      <c r="C10" s="4" t="s">
        <v>9</v>
      </c>
      <c r="D10" s="6">
        <v>0</v>
      </c>
      <c r="E10" s="6">
        <v>0</v>
      </c>
      <c r="F10" s="6">
        <v>0</v>
      </c>
      <c r="G10" s="4" t="str">
        <f t="shared" si="1"/>
        <v>借</v>
      </c>
      <c r="H10" s="6">
        <f t="shared" si="0"/>
        <v>0</v>
      </c>
    </row>
    <row r="11" spans="1:8" x14ac:dyDescent="0.5">
      <c r="A11" s="4">
        <v>1122</v>
      </c>
      <c r="B11" s="5" t="s">
        <v>17</v>
      </c>
      <c r="C11" s="4" t="s">
        <v>9</v>
      </c>
      <c r="D11" s="6">
        <v>0</v>
      </c>
      <c r="E11" s="6">
        <v>0</v>
      </c>
      <c r="F11" s="6">
        <v>0</v>
      </c>
      <c r="G11" s="4" t="str">
        <f t="shared" si="1"/>
        <v>借</v>
      </c>
      <c r="H11" s="6">
        <f t="shared" si="0"/>
        <v>0</v>
      </c>
    </row>
    <row r="12" spans="1:8" x14ac:dyDescent="0.5">
      <c r="A12" s="4">
        <v>1131</v>
      </c>
      <c r="B12" s="5" t="s">
        <v>18</v>
      </c>
      <c r="C12" s="4" t="s">
        <v>9</v>
      </c>
      <c r="D12" s="6">
        <v>1998900</v>
      </c>
      <c r="E12" s="6">
        <v>65500</v>
      </c>
      <c r="F12" s="6">
        <v>3000</v>
      </c>
      <c r="G12" s="4" t="str">
        <f t="shared" si="1"/>
        <v>借</v>
      </c>
      <c r="H12" s="6">
        <f t="shared" si="0"/>
        <v>2061400</v>
      </c>
    </row>
    <row r="13" spans="1:8" x14ac:dyDescent="0.5">
      <c r="A13" s="4">
        <v>1133</v>
      </c>
      <c r="B13" s="5" t="s">
        <v>19</v>
      </c>
      <c r="C13" s="4" t="s">
        <v>9</v>
      </c>
      <c r="D13" s="6">
        <v>9790.82</v>
      </c>
      <c r="E13" s="6">
        <v>1200</v>
      </c>
      <c r="F13" s="6">
        <v>1200</v>
      </c>
      <c r="G13" s="4" t="str">
        <f t="shared" si="1"/>
        <v>借</v>
      </c>
      <c r="H13" s="6">
        <f t="shared" si="0"/>
        <v>9790.82</v>
      </c>
    </row>
    <row r="14" spans="1:8" x14ac:dyDescent="0.5">
      <c r="A14" s="4">
        <v>1141</v>
      </c>
      <c r="B14" s="5" t="s">
        <v>20</v>
      </c>
      <c r="C14" s="4" t="s">
        <v>14</v>
      </c>
      <c r="D14" s="6">
        <v>42800</v>
      </c>
      <c r="E14" s="6">
        <v>0</v>
      </c>
      <c r="F14" s="6">
        <v>0</v>
      </c>
      <c r="G14" s="4" t="str">
        <f t="shared" si="1"/>
        <v>贷</v>
      </c>
      <c r="H14" s="6">
        <f t="shared" si="0"/>
        <v>42800</v>
      </c>
    </row>
    <row r="15" spans="1:8" x14ac:dyDescent="0.5">
      <c r="A15" s="4">
        <v>1151</v>
      </c>
      <c r="B15" s="5" t="s">
        <v>21</v>
      </c>
      <c r="C15" s="4" t="s">
        <v>9</v>
      </c>
      <c r="D15" s="6">
        <v>0</v>
      </c>
      <c r="E15" s="6">
        <v>0</v>
      </c>
      <c r="F15" s="6">
        <v>0</v>
      </c>
      <c r="G15" s="4" t="str">
        <f t="shared" si="1"/>
        <v>借</v>
      </c>
      <c r="H15" s="6">
        <f t="shared" si="0"/>
        <v>0</v>
      </c>
    </row>
    <row r="16" spans="1:8" x14ac:dyDescent="0.5">
      <c r="A16" s="4">
        <v>1161</v>
      </c>
      <c r="B16" s="5" t="s">
        <v>22</v>
      </c>
      <c r="C16" s="4" t="s">
        <v>9</v>
      </c>
      <c r="D16" s="6">
        <v>0</v>
      </c>
      <c r="E16" s="6">
        <v>0</v>
      </c>
      <c r="F16" s="6">
        <v>0</v>
      </c>
      <c r="G16" s="4" t="str">
        <f t="shared" si="1"/>
        <v>借</v>
      </c>
      <c r="H16" s="6">
        <f t="shared" si="0"/>
        <v>0</v>
      </c>
    </row>
    <row r="17" spans="1:8" x14ac:dyDescent="0.5">
      <c r="A17" s="4">
        <v>1201</v>
      </c>
      <c r="B17" s="5" t="s">
        <v>23</v>
      </c>
      <c r="C17" s="4" t="s">
        <v>9</v>
      </c>
      <c r="D17" s="6">
        <v>0</v>
      </c>
      <c r="E17" s="6">
        <v>44910</v>
      </c>
      <c r="F17" s="6">
        <v>44910</v>
      </c>
      <c r="G17" s="4" t="str">
        <f t="shared" si="1"/>
        <v>借</v>
      </c>
      <c r="H17" s="6">
        <f t="shared" si="0"/>
        <v>0</v>
      </c>
    </row>
    <row r="18" spans="1:8" x14ac:dyDescent="0.5">
      <c r="A18" s="4">
        <v>1211</v>
      </c>
      <c r="B18" s="5" t="s">
        <v>24</v>
      </c>
      <c r="C18" s="4" t="s">
        <v>9</v>
      </c>
      <c r="D18" s="6">
        <v>0</v>
      </c>
      <c r="E18" s="6">
        <v>44910</v>
      </c>
      <c r="F18" s="6">
        <v>35350</v>
      </c>
      <c r="G18" s="4" t="str">
        <f t="shared" si="1"/>
        <v>借</v>
      </c>
      <c r="H18" s="6">
        <f t="shared" si="0"/>
        <v>9560</v>
      </c>
    </row>
    <row r="19" spans="1:8" x14ac:dyDescent="0.5">
      <c r="A19" s="4">
        <v>1221</v>
      </c>
      <c r="B19" s="5" t="s">
        <v>25</v>
      </c>
      <c r="C19" s="4" t="s">
        <v>9</v>
      </c>
      <c r="D19" s="6">
        <v>0</v>
      </c>
      <c r="E19" s="6">
        <v>0</v>
      </c>
      <c r="F19" s="6">
        <v>0</v>
      </c>
      <c r="G19" s="4" t="str">
        <f t="shared" si="1"/>
        <v>借</v>
      </c>
      <c r="H19" s="6">
        <f t="shared" si="0"/>
        <v>0</v>
      </c>
    </row>
    <row r="20" spans="1:8" x14ac:dyDescent="0.5">
      <c r="A20" s="4">
        <v>1231</v>
      </c>
      <c r="B20" s="5" t="s">
        <v>26</v>
      </c>
      <c r="C20" s="4" t="s">
        <v>9</v>
      </c>
      <c r="D20" s="6">
        <v>0</v>
      </c>
      <c r="E20" s="6">
        <v>0</v>
      </c>
      <c r="F20" s="6">
        <v>0</v>
      </c>
      <c r="G20" s="4" t="str">
        <f t="shared" si="1"/>
        <v>借</v>
      </c>
      <c r="H20" s="6">
        <f t="shared" si="0"/>
        <v>0</v>
      </c>
    </row>
    <row r="21" spans="1:8" x14ac:dyDescent="0.5">
      <c r="A21" s="4">
        <v>1232</v>
      </c>
      <c r="B21" s="5" t="s">
        <v>27</v>
      </c>
      <c r="C21" s="4" t="s">
        <v>9</v>
      </c>
      <c r="D21" s="6">
        <v>0</v>
      </c>
      <c r="E21" s="6">
        <v>0</v>
      </c>
      <c r="F21" s="6">
        <v>0</v>
      </c>
      <c r="G21" s="4" t="str">
        <f t="shared" si="1"/>
        <v>借</v>
      </c>
      <c r="H21" s="6">
        <f t="shared" si="0"/>
        <v>0</v>
      </c>
    </row>
    <row r="22" spans="1:8" x14ac:dyDescent="0.5">
      <c r="A22" s="4">
        <v>1241</v>
      </c>
      <c r="B22" s="5" t="s">
        <v>28</v>
      </c>
      <c r="C22" s="4" t="s">
        <v>9</v>
      </c>
      <c r="D22" s="6">
        <v>0</v>
      </c>
      <c r="E22" s="6">
        <v>0</v>
      </c>
      <c r="F22" s="6">
        <v>0</v>
      </c>
      <c r="G22" s="4" t="str">
        <f t="shared" si="1"/>
        <v>借</v>
      </c>
      <c r="H22" s="6">
        <f t="shared" si="0"/>
        <v>0</v>
      </c>
    </row>
    <row r="23" spans="1:8" x14ac:dyDescent="0.5">
      <c r="A23" s="4">
        <v>1243</v>
      </c>
      <c r="B23" s="5" t="s">
        <v>29</v>
      </c>
      <c r="C23" s="4" t="s">
        <v>9</v>
      </c>
      <c r="D23" s="6">
        <v>0</v>
      </c>
      <c r="E23" s="6">
        <v>0</v>
      </c>
      <c r="F23" s="6">
        <v>0</v>
      </c>
      <c r="G23" s="4" t="str">
        <f t="shared" si="1"/>
        <v>借</v>
      </c>
      <c r="H23" s="6">
        <f t="shared" si="0"/>
        <v>0</v>
      </c>
    </row>
    <row r="24" spans="1:8" x14ac:dyDescent="0.5">
      <c r="A24" s="4">
        <v>1251</v>
      </c>
      <c r="B24" s="5" t="s">
        <v>30</v>
      </c>
      <c r="C24" s="4" t="s">
        <v>9</v>
      </c>
      <c r="D24" s="6">
        <v>0</v>
      </c>
      <c r="E24" s="6">
        <v>0</v>
      </c>
      <c r="F24" s="6">
        <v>0</v>
      </c>
      <c r="G24" s="4" t="str">
        <f t="shared" si="1"/>
        <v>借</v>
      </c>
      <c r="H24" s="6">
        <f t="shared" si="0"/>
        <v>0</v>
      </c>
    </row>
    <row r="25" spans="1:8" x14ac:dyDescent="0.5">
      <c r="A25" s="4">
        <v>1261</v>
      </c>
      <c r="B25" s="5" t="s">
        <v>31</v>
      </c>
      <c r="C25" s="4" t="s">
        <v>9</v>
      </c>
      <c r="D25" s="6">
        <v>0</v>
      </c>
      <c r="E25" s="6">
        <v>0</v>
      </c>
      <c r="F25" s="6">
        <v>0</v>
      </c>
      <c r="G25" s="4" t="str">
        <f t="shared" si="1"/>
        <v>借</v>
      </c>
      <c r="H25" s="6">
        <f t="shared" si="0"/>
        <v>0</v>
      </c>
    </row>
    <row r="26" spans="1:8" x14ac:dyDescent="0.5">
      <c r="A26" s="4">
        <v>1271</v>
      </c>
      <c r="B26" s="5" t="s">
        <v>32</v>
      </c>
      <c r="C26" s="4" t="s">
        <v>9</v>
      </c>
      <c r="D26" s="6">
        <v>0</v>
      </c>
      <c r="E26" s="6">
        <v>0</v>
      </c>
      <c r="F26" s="6">
        <v>0</v>
      </c>
      <c r="G26" s="4" t="str">
        <f t="shared" si="1"/>
        <v>借</v>
      </c>
      <c r="H26" s="6">
        <f t="shared" si="0"/>
        <v>0</v>
      </c>
    </row>
    <row r="27" spans="1:8" x14ac:dyDescent="0.5">
      <c r="A27" s="4">
        <v>1281</v>
      </c>
      <c r="B27" s="5" t="s">
        <v>33</v>
      </c>
      <c r="C27" s="4" t="s">
        <v>14</v>
      </c>
      <c r="D27" s="6">
        <v>0</v>
      </c>
      <c r="E27" s="6">
        <v>0</v>
      </c>
      <c r="F27" s="6">
        <v>0</v>
      </c>
      <c r="G27" s="4" t="str">
        <f t="shared" si="1"/>
        <v>贷</v>
      </c>
      <c r="H27" s="6">
        <f t="shared" si="0"/>
        <v>0</v>
      </c>
    </row>
    <row r="28" spans="1:8" x14ac:dyDescent="0.5">
      <c r="A28" s="4">
        <v>1301</v>
      </c>
      <c r="B28" s="5" t="s">
        <v>34</v>
      </c>
      <c r="C28" s="4" t="s">
        <v>9</v>
      </c>
      <c r="D28" s="6">
        <v>20000</v>
      </c>
      <c r="E28" s="6">
        <v>4200</v>
      </c>
      <c r="F28" s="6">
        <v>0</v>
      </c>
      <c r="G28" s="4" t="str">
        <f t="shared" si="1"/>
        <v>借</v>
      </c>
      <c r="H28" s="6">
        <f t="shared" si="0"/>
        <v>24200</v>
      </c>
    </row>
    <row r="29" spans="1:8" x14ac:dyDescent="0.5">
      <c r="A29" s="4">
        <v>1401</v>
      </c>
      <c r="B29" s="5" t="s">
        <v>35</v>
      </c>
      <c r="C29" s="4" t="s">
        <v>9</v>
      </c>
      <c r="D29" s="6">
        <v>0</v>
      </c>
      <c r="E29" s="6">
        <v>0</v>
      </c>
      <c r="F29" s="6">
        <v>0</v>
      </c>
      <c r="G29" s="4" t="str">
        <f t="shared" si="1"/>
        <v>借</v>
      </c>
      <c r="H29" s="6">
        <f t="shared" si="0"/>
        <v>0</v>
      </c>
    </row>
    <row r="30" spans="1:8" x14ac:dyDescent="0.5">
      <c r="A30" s="4">
        <v>1402</v>
      </c>
      <c r="B30" s="5" t="s">
        <v>36</v>
      </c>
      <c r="C30" s="4" t="s">
        <v>9</v>
      </c>
      <c r="D30" s="6">
        <v>0</v>
      </c>
      <c r="E30" s="6">
        <v>0</v>
      </c>
      <c r="F30" s="6">
        <v>0</v>
      </c>
      <c r="G30" s="4" t="str">
        <f t="shared" si="1"/>
        <v>借</v>
      </c>
      <c r="H30" s="6">
        <f t="shared" si="0"/>
        <v>0</v>
      </c>
    </row>
    <row r="31" spans="1:8" x14ac:dyDescent="0.5">
      <c r="A31" s="4">
        <v>1421</v>
      </c>
      <c r="B31" s="5" t="s">
        <v>37</v>
      </c>
      <c r="C31" s="4" t="s">
        <v>14</v>
      </c>
      <c r="D31" s="6">
        <v>0</v>
      </c>
      <c r="E31" s="6">
        <v>0</v>
      </c>
      <c r="F31" s="6">
        <v>0</v>
      </c>
      <c r="G31" s="4" t="str">
        <f t="shared" si="1"/>
        <v>贷</v>
      </c>
      <c r="H31" s="6">
        <f t="shared" si="0"/>
        <v>0</v>
      </c>
    </row>
    <row r="32" spans="1:8" x14ac:dyDescent="0.5">
      <c r="A32" s="4">
        <v>1501</v>
      </c>
      <c r="B32" s="5" t="s">
        <v>38</v>
      </c>
      <c r="C32" s="4" t="s">
        <v>9</v>
      </c>
      <c r="D32" s="6">
        <v>521295.37</v>
      </c>
      <c r="E32" s="6">
        <v>0</v>
      </c>
      <c r="F32" s="6">
        <v>0</v>
      </c>
      <c r="G32" s="4" t="str">
        <f t="shared" si="1"/>
        <v>借</v>
      </c>
      <c r="H32" s="6">
        <f t="shared" si="0"/>
        <v>521295.37</v>
      </c>
    </row>
    <row r="33" spans="1:8" x14ac:dyDescent="0.5">
      <c r="A33" s="4">
        <v>1502</v>
      </c>
      <c r="B33" s="5" t="s">
        <v>39</v>
      </c>
      <c r="C33" s="4" t="s">
        <v>14</v>
      </c>
      <c r="D33" s="6">
        <v>0</v>
      </c>
      <c r="E33" s="6">
        <v>0</v>
      </c>
      <c r="F33" s="6">
        <v>0</v>
      </c>
      <c r="G33" s="4" t="str">
        <f t="shared" si="1"/>
        <v>贷</v>
      </c>
      <c r="H33" s="6">
        <f t="shared" si="0"/>
        <v>0</v>
      </c>
    </row>
    <row r="34" spans="1:8" x14ac:dyDescent="0.5">
      <c r="A34" s="4">
        <v>1505</v>
      </c>
      <c r="B34" s="5" t="s">
        <v>40</v>
      </c>
      <c r="C34" s="4" t="s">
        <v>14</v>
      </c>
      <c r="D34" s="6">
        <v>0</v>
      </c>
      <c r="E34" s="6">
        <v>0</v>
      </c>
      <c r="F34" s="6">
        <v>0</v>
      </c>
      <c r="G34" s="4" t="str">
        <f t="shared" si="1"/>
        <v>贷</v>
      </c>
      <c r="H34" s="6">
        <f t="shared" si="0"/>
        <v>0</v>
      </c>
    </row>
    <row r="35" spans="1:8" x14ac:dyDescent="0.5">
      <c r="A35" s="4">
        <v>1601</v>
      </c>
      <c r="B35" s="5" t="s">
        <v>41</v>
      </c>
      <c r="C35" s="4" t="s">
        <v>9</v>
      </c>
      <c r="D35" s="6">
        <v>0</v>
      </c>
      <c r="E35" s="6">
        <v>0</v>
      </c>
      <c r="F35" s="6">
        <v>0</v>
      </c>
      <c r="G35" s="4" t="str">
        <f t="shared" si="1"/>
        <v>借</v>
      </c>
      <c r="H35" s="6">
        <f t="shared" si="0"/>
        <v>0</v>
      </c>
    </row>
    <row r="36" spans="1:8" x14ac:dyDescent="0.5">
      <c r="A36" s="4">
        <v>1603</v>
      </c>
      <c r="B36" s="5" t="s">
        <v>42</v>
      </c>
      <c r="C36" s="4" t="s">
        <v>9</v>
      </c>
      <c r="D36" s="6">
        <v>0</v>
      </c>
      <c r="E36" s="6">
        <v>0</v>
      </c>
      <c r="F36" s="6">
        <v>0</v>
      </c>
      <c r="G36" s="4" t="str">
        <f t="shared" si="1"/>
        <v>借</v>
      </c>
      <c r="H36" s="6">
        <f t="shared" si="0"/>
        <v>0</v>
      </c>
    </row>
    <row r="37" spans="1:8" x14ac:dyDescent="0.5">
      <c r="A37" s="4">
        <v>1605</v>
      </c>
      <c r="B37" s="5" t="s">
        <v>43</v>
      </c>
      <c r="C37" s="4" t="s">
        <v>9</v>
      </c>
      <c r="D37" s="6">
        <v>0</v>
      </c>
      <c r="E37" s="6">
        <v>0</v>
      </c>
      <c r="F37" s="6">
        <v>0</v>
      </c>
      <c r="G37" s="4" t="str">
        <f t="shared" si="1"/>
        <v>借</v>
      </c>
      <c r="H37" s="6">
        <f t="shared" si="0"/>
        <v>0</v>
      </c>
    </row>
    <row r="38" spans="1:8" x14ac:dyDescent="0.5">
      <c r="A38" s="4">
        <v>1701</v>
      </c>
      <c r="B38" s="5" t="s">
        <v>44</v>
      </c>
      <c r="C38" s="4" t="s">
        <v>14</v>
      </c>
      <c r="D38" s="6">
        <v>0</v>
      </c>
      <c r="E38" s="6">
        <v>0</v>
      </c>
      <c r="F38" s="6">
        <v>0</v>
      </c>
      <c r="G38" s="4" t="str">
        <f t="shared" si="1"/>
        <v>贷</v>
      </c>
      <c r="H38" s="6">
        <f t="shared" si="0"/>
        <v>0</v>
      </c>
    </row>
    <row r="39" spans="1:8" x14ac:dyDescent="0.5">
      <c r="A39" s="4">
        <v>1801</v>
      </c>
      <c r="B39" s="5" t="s">
        <v>45</v>
      </c>
      <c r="C39" s="4" t="s">
        <v>9</v>
      </c>
      <c r="D39" s="6">
        <v>0</v>
      </c>
      <c r="E39" s="6">
        <v>0</v>
      </c>
      <c r="F39" s="6">
        <v>0</v>
      </c>
      <c r="G39" s="4" t="str">
        <f t="shared" si="1"/>
        <v>借</v>
      </c>
      <c r="H39" s="6">
        <f t="shared" si="0"/>
        <v>0</v>
      </c>
    </row>
    <row r="40" spans="1:8" x14ac:dyDescent="0.5">
      <c r="A40" s="4">
        <v>1805</v>
      </c>
      <c r="B40" s="5" t="s">
        <v>46</v>
      </c>
      <c r="C40" s="4" t="s">
        <v>9</v>
      </c>
      <c r="D40" s="6">
        <v>0</v>
      </c>
      <c r="E40" s="6">
        <v>0</v>
      </c>
      <c r="F40" s="6">
        <v>0</v>
      </c>
      <c r="G40" s="4" t="str">
        <f t="shared" si="1"/>
        <v>借</v>
      </c>
      <c r="H40" s="6">
        <f t="shared" si="0"/>
        <v>0</v>
      </c>
    </row>
    <row r="41" spans="1:8" x14ac:dyDescent="0.5">
      <c r="A41" s="4">
        <v>1815</v>
      </c>
      <c r="B41" s="5" t="s">
        <v>47</v>
      </c>
      <c r="C41" s="4" t="s">
        <v>14</v>
      </c>
      <c r="D41" s="6">
        <v>0</v>
      </c>
      <c r="E41" s="6">
        <v>0</v>
      </c>
      <c r="F41" s="6">
        <v>0</v>
      </c>
      <c r="G41" s="4" t="str">
        <f t="shared" si="1"/>
        <v>贷</v>
      </c>
      <c r="H41" s="6">
        <f t="shared" si="0"/>
        <v>0</v>
      </c>
    </row>
    <row r="42" spans="1:8" x14ac:dyDescent="0.5">
      <c r="A42" s="4">
        <v>1901</v>
      </c>
      <c r="B42" s="5" t="s">
        <v>48</v>
      </c>
      <c r="C42" s="4" t="s">
        <v>9</v>
      </c>
      <c r="D42" s="6">
        <v>0</v>
      </c>
      <c r="E42" s="6">
        <v>0</v>
      </c>
      <c r="F42" s="6">
        <v>0</v>
      </c>
      <c r="G42" s="4" t="str">
        <f t="shared" si="1"/>
        <v>借</v>
      </c>
      <c r="H42" s="6">
        <f t="shared" si="0"/>
        <v>0</v>
      </c>
    </row>
    <row r="43" spans="1:8" x14ac:dyDescent="0.5">
      <c r="A43" s="4">
        <v>1911</v>
      </c>
      <c r="B43" s="5" t="s">
        <v>49</v>
      </c>
      <c r="C43" s="4" t="s">
        <v>9</v>
      </c>
      <c r="D43" s="6">
        <v>0</v>
      </c>
      <c r="E43" s="6">
        <v>0</v>
      </c>
      <c r="F43" s="6">
        <v>0</v>
      </c>
      <c r="G43" s="4" t="str">
        <f t="shared" si="1"/>
        <v>借</v>
      </c>
      <c r="H43" s="6">
        <f t="shared" si="0"/>
        <v>0</v>
      </c>
    </row>
    <row r="44" spans="1:8" x14ac:dyDescent="0.5">
      <c r="A44" s="4">
        <v>2101</v>
      </c>
      <c r="B44" s="5" t="s">
        <v>50</v>
      </c>
      <c r="C44" s="4" t="s">
        <v>14</v>
      </c>
      <c r="D44" s="6">
        <v>25600</v>
      </c>
      <c r="E44" s="6">
        <v>0</v>
      </c>
      <c r="F44" s="6">
        <v>0</v>
      </c>
      <c r="G44" s="4" t="str">
        <f t="shared" si="1"/>
        <v>贷</v>
      </c>
      <c r="H44" s="6">
        <f t="shared" si="0"/>
        <v>25600</v>
      </c>
    </row>
    <row r="45" spans="1:8" x14ac:dyDescent="0.5">
      <c r="A45" s="4">
        <v>2111</v>
      </c>
      <c r="B45" s="5" t="s">
        <v>51</v>
      </c>
      <c r="C45" s="4" t="s">
        <v>14</v>
      </c>
      <c r="D45" s="6">
        <v>0</v>
      </c>
      <c r="E45" s="6">
        <v>0</v>
      </c>
      <c r="F45" s="6">
        <v>0</v>
      </c>
      <c r="G45" s="4" t="str">
        <f t="shared" si="1"/>
        <v>贷</v>
      </c>
      <c r="H45" s="6">
        <f t="shared" si="0"/>
        <v>0</v>
      </c>
    </row>
    <row r="46" spans="1:8" x14ac:dyDescent="0.5">
      <c r="A46" s="4">
        <v>2121</v>
      </c>
      <c r="B46" s="5" t="s">
        <v>52</v>
      </c>
      <c r="C46" s="4" t="s">
        <v>14</v>
      </c>
      <c r="D46" s="6">
        <v>2443000</v>
      </c>
      <c r="E46" s="6">
        <v>33400</v>
      </c>
      <c r="F46" s="6">
        <v>28400</v>
      </c>
      <c r="G46" s="4" t="str">
        <f t="shared" si="1"/>
        <v>贷</v>
      </c>
      <c r="H46" s="6">
        <f t="shared" si="0"/>
        <v>2438000</v>
      </c>
    </row>
    <row r="47" spans="1:8" x14ac:dyDescent="0.5">
      <c r="A47" s="4">
        <v>2131</v>
      </c>
      <c r="B47" s="5" t="s">
        <v>53</v>
      </c>
      <c r="C47" s="4" t="s">
        <v>14</v>
      </c>
      <c r="D47" s="6">
        <v>0</v>
      </c>
      <c r="E47" s="6">
        <v>0</v>
      </c>
      <c r="F47" s="6">
        <v>0</v>
      </c>
      <c r="G47" s="4" t="str">
        <f t="shared" si="1"/>
        <v>贷</v>
      </c>
      <c r="H47" s="6">
        <f t="shared" si="0"/>
        <v>0</v>
      </c>
    </row>
    <row r="48" spans="1:8" x14ac:dyDescent="0.5">
      <c r="A48" s="4">
        <v>2141</v>
      </c>
      <c r="B48" s="5" t="s">
        <v>54</v>
      </c>
      <c r="C48" s="4" t="s">
        <v>14</v>
      </c>
      <c r="D48" s="6">
        <v>0</v>
      </c>
      <c r="E48" s="6">
        <v>0</v>
      </c>
      <c r="F48" s="6">
        <v>0</v>
      </c>
      <c r="G48" s="4" t="str">
        <f t="shared" si="1"/>
        <v>贷</v>
      </c>
      <c r="H48" s="6">
        <f t="shared" si="0"/>
        <v>0</v>
      </c>
    </row>
    <row r="49" spans="1:8" x14ac:dyDescent="0.5">
      <c r="A49" s="4">
        <v>2151</v>
      </c>
      <c r="B49" s="5" t="s">
        <v>55</v>
      </c>
      <c r="C49" s="4" t="s">
        <v>14</v>
      </c>
      <c r="D49" s="6">
        <v>0</v>
      </c>
      <c r="E49" s="6">
        <v>20000</v>
      </c>
      <c r="F49" s="6">
        <v>20000</v>
      </c>
      <c r="G49" s="4" t="str">
        <f t="shared" si="1"/>
        <v>贷</v>
      </c>
      <c r="H49" s="6">
        <f t="shared" si="0"/>
        <v>0</v>
      </c>
    </row>
    <row r="50" spans="1:8" x14ac:dyDescent="0.5">
      <c r="A50" s="4">
        <v>2153</v>
      </c>
      <c r="B50" s="5" t="s">
        <v>56</v>
      </c>
      <c r="C50" s="4" t="s">
        <v>14</v>
      </c>
      <c r="D50" s="6">
        <v>6433</v>
      </c>
      <c r="E50" s="6">
        <v>1120</v>
      </c>
      <c r="F50" s="6">
        <v>2800</v>
      </c>
      <c r="G50" s="4" t="str">
        <f t="shared" si="1"/>
        <v>贷</v>
      </c>
      <c r="H50" s="6">
        <f t="shared" si="0"/>
        <v>8113</v>
      </c>
    </row>
    <row r="51" spans="1:8" x14ac:dyDescent="0.5">
      <c r="A51" s="4">
        <v>2161</v>
      </c>
      <c r="B51" s="5" t="s">
        <v>57</v>
      </c>
      <c r="C51" s="4" t="s">
        <v>14</v>
      </c>
      <c r="D51" s="6">
        <v>0</v>
      </c>
      <c r="E51" s="6">
        <v>0</v>
      </c>
      <c r="F51" s="6">
        <v>0</v>
      </c>
      <c r="G51" s="4" t="str">
        <f t="shared" si="1"/>
        <v>贷</v>
      </c>
      <c r="H51" s="6">
        <f t="shared" si="0"/>
        <v>0</v>
      </c>
    </row>
    <row r="52" spans="1:8" x14ac:dyDescent="0.5">
      <c r="A52" s="4">
        <v>2171</v>
      </c>
      <c r="B52" s="5" t="s">
        <v>58</v>
      </c>
      <c r="C52" s="4" t="s">
        <v>14</v>
      </c>
      <c r="D52" s="6">
        <v>0</v>
      </c>
      <c r="E52" s="6">
        <v>0</v>
      </c>
      <c r="F52" s="6">
        <v>0</v>
      </c>
      <c r="G52" s="4" t="str">
        <f t="shared" si="1"/>
        <v>贷</v>
      </c>
      <c r="H52" s="6">
        <f t="shared" si="0"/>
        <v>0</v>
      </c>
    </row>
    <row r="53" spans="1:8" x14ac:dyDescent="0.5">
      <c r="A53" s="4">
        <v>2176</v>
      </c>
      <c r="B53" s="5" t="s">
        <v>59</v>
      </c>
      <c r="C53" s="4" t="s">
        <v>14</v>
      </c>
      <c r="D53" s="6">
        <v>0</v>
      </c>
      <c r="E53" s="6">
        <v>0</v>
      </c>
      <c r="F53" s="6">
        <v>0</v>
      </c>
      <c r="G53" s="4" t="str">
        <f t="shared" si="1"/>
        <v>贷</v>
      </c>
      <c r="H53" s="6">
        <f t="shared" si="0"/>
        <v>0</v>
      </c>
    </row>
    <row r="54" spans="1:8" x14ac:dyDescent="0.5">
      <c r="A54" s="4">
        <v>2181</v>
      </c>
      <c r="B54" s="5" t="s">
        <v>60</v>
      </c>
      <c r="C54" s="4" t="s">
        <v>14</v>
      </c>
      <c r="D54" s="6">
        <v>0</v>
      </c>
      <c r="E54" s="6">
        <v>0</v>
      </c>
      <c r="F54" s="6">
        <v>0</v>
      </c>
      <c r="G54" s="4" t="str">
        <f t="shared" si="1"/>
        <v>贷</v>
      </c>
      <c r="H54" s="6">
        <f t="shared" si="0"/>
        <v>0</v>
      </c>
    </row>
    <row r="55" spans="1:8" x14ac:dyDescent="0.5">
      <c r="A55" s="4">
        <v>2191</v>
      </c>
      <c r="B55" s="5" t="s">
        <v>61</v>
      </c>
      <c r="C55" s="4" t="s">
        <v>14</v>
      </c>
      <c r="D55" s="6">
        <v>0</v>
      </c>
      <c r="E55" s="6">
        <v>12000</v>
      </c>
      <c r="F55" s="6">
        <v>0</v>
      </c>
      <c r="G55" s="4" t="str">
        <f t="shared" si="1"/>
        <v>贷</v>
      </c>
      <c r="H55" s="6">
        <f t="shared" si="0"/>
        <v>-12000</v>
      </c>
    </row>
    <row r="56" spans="1:8" x14ac:dyDescent="0.5">
      <c r="A56" s="4">
        <v>2201</v>
      </c>
      <c r="B56" s="5" t="s">
        <v>62</v>
      </c>
      <c r="C56" s="4" t="s">
        <v>14</v>
      </c>
      <c r="D56" s="6">
        <v>0</v>
      </c>
      <c r="E56" s="6">
        <v>0</v>
      </c>
      <c r="F56" s="6">
        <v>0</v>
      </c>
      <c r="G56" s="4" t="str">
        <f t="shared" si="1"/>
        <v>贷</v>
      </c>
      <c r="H56" s="6">
        <f t="shared" si="0"/>
        <v>0</v>
      </c>
    </row>
    <row r="57" spans="1:8" x14ac:dyDescent="0.5">
      <c r="A57" s="4">
        <v>2211</v>
      </c>
      <c r="B57" s="5" t="s">
        <v>63</v>
      </c>
      <c r="C57" s="4" t="s">
        <v>14</v>
      </c>
      <c r="D57" s="6">
        <v>0</v>
      </c>
      <c r="E57" s="6">
        <v>0</v>
      </c>
      <c r="F57" s="6">
        <v>0</v>
      </c>
      <c r="G57" s="4" t="str">
        <f t="shared" si="1"/>
        <v>贷</v>
      </c>
      <c r="H57" s="6">
        <f t="shared" si="0"/>
        <v>0</v>
      </c>
    </row>
    <row r="58" spans="1:8" x14ac:dyDescent="0.5">
      <c r="A58" s="4">
        <v>2301</v>
      </c>
      <c r="B58" s="5" t="s">
        <v>64</v>
      </c>
      <c r="C58" s="4" t="s">
        <v>14</v>
      </c>
      <c r="D58" s="6">
        <v>0</v>
      </c>
      <c r="E58" s="6">
        <v>0</v>
      </c>
      <c r="F58" s="6">
        <v>0</v>
      </c>
      <c r="G58" s="4" t="str">
        <f t="shared" si="1"/>
        <v>贷</v>
      </c>
      <c r="H58" s="6">
        <f t="shared" si="0"/>
        <v>0</v>
      </c>
    </row>
    <row r="59" spans="1:8" x14ac:dyDescent="0.5">
      <c r="A59" s="4">
        <v>2311</v>
      </c>
      <c r="B59" s="5" t="s">
        <v>65</v>
      </c>
      <c r="C59" s="4" t="s">
        <v>14</v>
      </c>
      <c r="D59" s="6">
        <v>0</v>
      </c>
      <c r="E59" s="6">
        <v>0</v>
      </c>
      <c r="F59" s="6">
        <v>0</v>
      </c>
      <c r="G59" s="4" t="str">
        <f t="shared" si="1"/>
        <v>贷</v>
      </c>
      <c r="H59" s="6">
        <f t="shared" si="0"/>
        <v>0</v>
      </c>
    </row>
    <row r="60" spans="1:8" x14ac:dyDescent="0.5">
      <c r="A60" s="4">
        <v>2331</v>
      </c>
      <c r="B60" s="5" t="s">
        <v>66</v>
      </c>
      <c r="C60" s="4" t="s">
        <v>14</v>
      </c>
      <c r="D60" s="6">
        <v>0</v>
      </c>
      <c r="E60" s="6">
        <v>0</v>
      </c>
      <c r="F60" s="6">
        <v>0</v>
      </c>
      <c r="G60" s="4" t="str">
        <f t="shared" si="1"/>
        <v>贷</v>
      </c>
      <c r="H60" s="6">
        <f t="shared" si="0"/>
        <v>0</v>
      </c>
    </row>
    <row r="61" spans="1:8" x14ac:dyDescent="0.5">
      <c r="A61" s="4">
        <v>2341</v>
      </c>
      <c r="B61" s="5" t="s">
        <v>67</v>
      </c>
      <c r="C61" s="4" t="s">
        <v>14</v>
      </c>
      <c r="D61" s="6">
        <v>0</v>
      </c>
      <c r="E61" s="6">
        <v>0</v>
      </c>
      <c r="F61" s="6">
        <v>0</v>
      </c>
      <c r="G61" s="4" t="str">
        <f t="shared" si="1"/>
        <v>贷</v>
      </c>
      <c r="H61" s="6">
        <f t="shared" si="0"/>
        <v>0</v>
      </c>
    </row>
    <row r="62" spans="1:8" x14ac:dyDescent="0.5">
      <c r="A62" s="4">
        <v>3101</v>
      </c>
      <c r="B62" s="5" t="s">
        <v>68</v>
      </c>
      <c r="C62" s="4" t="s">
        <v>14</v>
      </c>
      <c r="D62" s="6">
        <v>303300</v>
      </c>
      <c r="E62" s="6">
        <v>0</v>
      </c>
      <c r="F62" s="6">
        <v>0</v>
      </c>
      <c r="G62" s="4" t="str">
        <f t="shared" si="1"/>
        <v>贷</v>
      </c>
      <c r="H62" s="6">
        <f t="shared" si="0"/>
        <v>303300</v>
      </c>
    </row>
    <row r="63" spans="1:8" x14ac:dyDescent="0.5">
      <c r="A63" s="4">
        <v>3103</v>
      </c>
      <c r="B63" s="5" t="s">
        <v>69</v>
      </c>
      <c r="C63" s="4" t="s">
        <v>9</v>
      </c>
      <c r="D63" s="6">
        <v>0</v>
      </c>
      <c r="E63" s="6">
        <v>0</v>
      </c>
      <c r="F63" s="6">
        <v>0</v>
      </c>
      <c r="G63" s="4" t="str">
        <f t="shared" si="1"/>
        <v>借</v>
      </c>
      <c r="H63" s="6">
        <f t="shared" si="0"/>
        <v>0</v>
      </c>
    </row>
    <row r="64" spans="1:8" x14ac:dyDescent="0.5">
      <c r="A64" s="4">
        <v>3111</v>
      </c>
      <c r="B64" s="5" t="s">
        <v>70</v>
      </c>
      <c r="C64" s="4" t="s">
        <v>14</v>
      </c>
      <c r="D64" s="6">
        <v>0</v>
      </c>
      <c r="E64" s="6">
        <v>0</v>
      </c>
      <c r="F64" s="6">
        <v>0</v>
      </c>
      <c r="G64" s="4" t="str">
        <f t="shared" si="1"/>
        <v>贷</v>
      </c>
      <c r="H64" s="6">
        <f t="shared" si="0"/>
        <v>0</v>
      </c>
    </row>
    <row r="65" spans="1:8" x14ac:dyDescent="0.5">
      <c r="A65" s="4">
        <v>3121</v>
      </c>
      <c r="B65" s="5" t="s">
        <v>71</v>
      </c>
      <c r="C65" s="4" t="s">
        <v>14</v>
      </c>
      <c r="D65" s="6">
        <v>0</v>
      </c>
      <c r="E65" s="6">
        <v>0</v>
      </c>
      <c r="F65" s="6">
        <v>0</v>
      </c>
      <c r="G65" s="4" t="str">
        <f t="shared" si="1"/>
        <v>贷</v>
      </c>
      <c r="H65" s="6">
        <f t="shared" si="0"/>
        <v>0</v>
      </c>
    </row>
    <row r="66" spans="1:8" x14ac:dyDescent="0.5">
      <c r="A66" s="4">
        <v>3131</v>
      </c>
      <c r="B66" s="5" t="s">
        <v>72</v>
      </c>
      <c r="C66" s="4" t="s">
        <v>14</v>
      </c>
      <c r="D66" s="6">
        <v>0</v>
      </c>
      <c r="E66" s="6">
        <v>150850</v>
      </c>
      <c r="F66" s="6">
        <v>150850</v>
      </c>
      <c r="G66" s="4" t="str">
        <f t="shared" si="1"/>
        <v>贷</v>
      </c>
      <c r="H66" s="6">
        <f t="shared" si="0"/>
        <v>0</v>
      </c>
    </row>
    <row r="67" spans="1:8" x14ac:dyDescent="0.5">
      <c r="A67" s="4">
        <v>3141</v>
      </c>
      <c r="B67" s="5" t="s">
        <v>73</v>
      </c>
      <c r="C67" s="4" t="s">
        <v>14</v>
      </c>
      <c r="D67" s="6">
        <v>-5904.85</v>
      </c>
      <c r="E67" s="6">
        <v>0</v>
      </c>
      <c r="F67" s="6">
        <v>84550</v>
      </c>
      <c r="G67" s="4" t="str">
        <f t="shared" si="1"/>
        <v>贷</v>
      </c>
      <c r="H67" s="6">
        <f t="shared" si="0"/>
        <v>78645.149999999994</v>
      </c>
    </row>
    <row r="68" spans="1:8" x14ac:dyDescent="0.5">
      <c r="A68" s="4">
        <v>4101</v>
      </c>
      <c r="B68" s="5" t="s">
        <v>74</v>
      </c>
      <c r="C68" s="4" t="s">
        <v>9</v>
      </c>
      <c r="D68" s="6">
        <v>0</v>
      </c>
      <c r="E68" s="6">
        <v>41680</v>
      </c>
      <c r="F68" s="6">
        <v>41680</v>
      </c>
      <c r="G68" s="4" t="str">
        <f t="shared" si="1"/>
        <v>借</v>
      </c>
      <c r="H68" s="6">
        <f t="shared" ref="H68:H84" si="2">IF(G68="借",D68+E68-F68,D68+F68-E68)</f>
        <v>0</v>
      </c>
    </row>
    <row r="69" spans="1:8" x14ac:dyDescent="0.5">
      <c r="A69" s="4">
        <v>4105</v>
      </c>
      <c r="B69" s="5" t="s">
        <v>75</v>
      </c>
      <c r="C69" s="4" t="s">
        <v>9</v>
      </c>
      <c r="D69" s="6">
        <v>0</v>
      </c>
      <c r="E69" s="6">
        <v>6520</v>
      </c>
      <c r="F69" s="6">
        <v>6520</v>
      </c>
      <c r="G69" s="4" t="str">
        <f t="shared" ref="G69:G84" si="3">C69</f>
        <v>借</v>
      </c>
      <c r="H69" s="6">
        <f t="shared" si="2"/>
        <v>0</v>
      </c>
    </row>
    <row r="70" spans="1:8" x14ac:dyDescent="0.5">
      <c r="A70" s="4">
        <v>4107</v>
      </c>
      <c r="B70" s="5" t="s">
        <v>76</v>
      </c>
      <c r="C70" s="4" t="s">
        <v>9</v>
      </c>
      <c r="D70" s="6">
        <v>0</v>
      </c>
      <c r="E70" s="6">
        <v>0</v>
      </c>
      <c r="F70" s="6">
        <v>0</v>
      </c>
      <c r="G70" s="4" t="str">
        <f t="shared" si="3"/>
        <v>借</v>
      </c>
      <c r="H70" s="6">
        <f t="shared" si="2"/>
        <v>0</v>
      </c>
    </row>
    <row r="71" spans="1:8" x14ac:dyDescent="0.5">
      <c r="A71" s="4">
        <v>5101</v>
      </c>
      <c r="B71" s="5" t="s">
        <v>77</v>
      </c>
      <c r="C71" s="4" t="s">
        <v>14</v>
      </c>
      <c r="D71" s="6">
        <v>0</v>
      </c>
      <c r="E71" s="6">
        <v>148500</v>
      </c>
      <c r="F71" s="6">
        <v>148500</v>
      </c>
      <c r="G71" s="4" t="str">
        <f t="shared" si="3"/>
        <v>贷</v>
      </c>
      <c r="H71" s="6">
        <f t="shared" si="2"/>
        <v>0</v>
      </c>
    </row>
    <row r="72" spans="1:8" x14ac:dyDescent="0.5">
      <c r="A72" s="4">
        <v>5102</v>
      </c>
      <c r="B72" s="5" t="s">
        <v>78</v>
      </c>
      <c r="C72" s="4" t="s">
        <v>14</v>
      </c>
      <c r="D72" s="6">
        <v>0</v>
      </c>
      <c r="E72" s="6">
        <v>1850</v>
      </c>
      <c r="F72" s="6">
        <v>1850</v>
      </c>
      <c r="G72" s="4" t="str">
        <f t="shared" si="3"/>
        <v>贷</v>
      </c>
      <c r="H72" s="6">
        <f t="shared" si="2"/>
        <v>0</v>
      </c>
    </row>
    <row r="73" spans="1:8" x14ac:dyDescent="0.5">
      <c r="A73" s="4">
        <v>5201</v>
      </c>
      <c r="B73" s="5" t="s">
        <v>79</v>
      </c>
      <c r="C73" s="4" t="s">
        <v>14</v>
      </c>
      <c r="D73" s="6">
        <v>0</v>
      </c>
      <c r="E73" s="6">
        <v>0</v>
      </c>
      <c r="F73" s="6">
        <v>0</v>
      </c>
      <c r="G73" s="4" t="str">
        <f t="shared" si="3"/>
        <v>贷</v>
      </c>
      <c r="H73" s="6">
        <f t="shared" si="2"/>
        <v>0</v>
      </c>
    </row>
    <row r="74" spans="1:8" x14ac:dyDescent="0.5">
      <c r="A74" s="4">
        <v>5203</v>
      </c>
      <c r="B74" s="5" t="s">
        <v>80</v>
      </c>
      <c r="C74" s="4" t="s">
        <v>14</v>
      </c>
      <c r="D74" s="6">
        <v>0</v>
      </c>
      <c r="E74" s="6">
        <v>0</v>
      </c>
      <c r="F74" s="6">
        <v>0</v>
      </c>
      <c r="G74" s="4" t="str">
        <f t="shared" si="3"/>
        <v>贷</v>
      </c>
      <c r="H74" s="6">
        <f t="shared" si="2"/>
        <v>0</v>
      </c>
    </row>
    <row r="75" spans="1:8" x14ac:dyDescent="0.5">
      <c r="A75" s="4">
        <v>5301</v>
      </c>
      <c r="B75" s="5" t="s">
        <v>81</v>
      </c>
      <c r="C75" s="4" t="s">
        <v>14</v>
      </c>
      <c r="D75" s="6">
        <v>0</v>
      </c>
      <c r="E75" s="6">
        <v>500</v>
      </c>
      <c r="F75" s="6">
        <v>500</v>
      </c>
      <c r="G75" s="4" t="str">
        <f t="shared" si="3"/>
        <v>贷</v>
      </c>
      <c r="H75" s="6">
        <f t="shared" si="2"/>
        <v>0</v>
      </c>
    </row>
    <row r="76" spans="1:8" x14ac:dyDescent="0.5">
      <c r="A76" s="4">
        <v>5401</v>
      </c>
      <c r="B76" s="5" t="s">
        <v>82</v>
      </c>
      <c r="C76" s="4" t="s">
        <v>9</v>
      </c>
      <c r="D76" s="6">
        <v>0</v>
      </c>
      <c r="E76" s="6">
        <v>0</v>
      </c>
      <c r="F76" s="6">
        <v>0</v>
      </c>
      <c r="G76" s="4" t="str">
        <f t="shared" si="3"/>
        <v>借</v>
      </c>
      <c r="H76" s="6">
        <f t="shared" si="2"/>
        <v>0</v>
      </c>
    </row>
    <row r="77" spans="1:8" x14ac:dyDescent="0.5">
      <c r="A77" s="4">
        <v>5402</v>
      </c>
      <c r="B77" s="5" t="s">
        <v>83</v>
      </c>
      <c r="C77" s="4" t="s">
        <v>9</v>
      </c>
      <c r="D77" s="6">
        <v>0</v>
      </c>
      <c r="E77" s="6">
        <v>0</v>
      </c>
      <c r="F77" s="6">
        <v>0</v>
      </c>
      <c r="G77" s="4" t="str">
        <f t="shared" si="3"/>
        <v>借</v>
      </c>
      <c r="H77" s="6">
        <f t="shared" si="2"/>
        <v>0</v>
      </c>
    </row>
    <row r="78" spans="1:8" x14ac:dyDescent="0.5">
      <c r="A78" s="4">
        <v>5405</v>
      </c>
      <c r="B78" s="5" t="s">
        <v>84</v>
      </c>
      <c r="C78" s="4" t="s">
        <v>9</v>
      </c>
      <c r="D78" s="6">
        <v>0</v>
      </c>
      <c r="E78" s="6">
        <v>1900</v>
      </c>
      <c r="F78" s="6">
        <v>1900</v>
      </c>
      <c r="G78" s="4" t="str">
        <f t="shared" si="3"/>
        <v>借</v>
      </c>
      <c r="H78" s="6">
        <f t="shared" si="2"/>
        <v>0</v>
      </c>
    </row>
    <row r="79" spans="1:8" x14ac:dyDescent="0.5">
      <c r="A79" s="4">
        <v>5501</v>
      </c>
      <c r="B79" s="5" t="s">
        <v>85</v>
      </c>
      <c r="C79" s="4" t="s">
        <v>9</v>
      </c>
      <c r="D79" s="6">
        <v>0</v>
      </c>
      <c r="E79" s="6">
        <v>0</v>
      </c>
      <c r="F79" s="6">
        <v>0</v>
      </c>
      <c r="G79" s="4" t="str">
        <f t="shared" si="3"/>
        <v>借</v>
      </c>
      <c r="H79" s="6">
        <f t="shared" si="2"/>
        <v>0</v>
      </c>
    </row>
    <row r="80" spans="1:8" x14ac:dyDescent="0.5">
      <c r="A80" s="4">
        <v>5502</v>
      </c>
      <c r="B80" s="5" t="s">
        <v>86</v>
      </c>
      <c r="C80" s="4" t="s">
        <v>9</v>
      </c>
      <c r="D80" s="6">
        <v>0</v>
      </c>
      <c r="E80" s="6">
        <v>8950</v>
      </c>
      <c r="F80" s="6">
        <v>8950</v>
      </c>
      <c r="G80" s="4" t="str">
        <f t="shared" si="3"/>
        <v>借</v>
      </c>
      <c r="H80" s="6">
        <f t="shared" si="2"/>
        <v>0</v>
      </c>
    </row>
    <row r="81" spans="1:8" x14ac:dyDescent="0.5">
      <c r="A81" s="4">
        <v>5503</v>
      </c>
      <c r="B81" s="5" t="s">
        <v>87</v>
      </c>
      <c r="C81" s="4" t="s">
        <v>9</v>
      </c>
      <c r="D81" s="6">
        <v>0</v>
      </c>
      <c r="E81" s="6">
        <v>350</v>
      </c>
      <c r="F81" s="6">
        <v>350</v>
      </c>
      <c r="G81" s="4" t="str">
        <f t="shared" si="3"/>
        <v>借</v>
      </c>
      <c r="H81" s="6">
        <f t="shared" si="2"/>
        <v>0</v>
      </c>
    </row>
    <row r="82" spans="1:8" x14ac:dyDescent="0.5">
      <c r="A82" s="4">
        <v>5601</v>
      </c>
      <c r="B82" s="5" t="s">
        <v>88</v>
      </c>
      <c r="C82" s="4" t="s">
        <v>9</v>
      </c>
      <c r="D82" s="6">
        <v>0</v>
      </c>
      <c r="E82" s="6">
        <v>10400</v>
      </c>
      <c r="F82" s="6">
        <v>10400</v>
      </c>
      <c r="G82" s="4" t="str">
        <f t="shared" si="3"/>
        <v>借</v>
      </c>
      <c r="H82" s="6">
        <f t="shared" si="2"/>
        <v>0</v>
      </c>
    </row>
    <row r="83" spans="1:8" x14ac:dyDescent="0.5">
      <c r="A83" s="4">
        <v>5701</v>
      </c>
      <c r="B83" s="5" t="s">
        <v>89</v>
      </c>
      <c r="C83" s="4" t="s">
        <v>9</v>
      </c>
      <c r="D83" s="6">
        <v>0</v>
      </c>
      <c r="E83" s="6">
        <v>0</v>
      </c>
      <c r="F83" s="6">
        <v>0</v>
      </c>
      <c r="G83" s="4" t="str">
        <f t="shared" si="3"/>
        <v>借</v>
      </c>
      <c r="H83" s="6">
        <f t="shared" si="2"/>
        <v>0</v>
      </c>
    </row>
    <row r="84" spans="1:8" x14ac:dyDescent="0.5">
      <c r="A84" s="4">
        <v>5801</v>
      </c>
      <c r="B84" s="5" t="s">
        <v>90</v>
      </c>
      <c r="C84" s="4" t="s">
        <v>9</v>
      </c>
      <c r="D84" s="6">
        <v>0</v>
      </c>
      <c r="E84" s="6">
        <v>0</v>
      </c>
      <c r="F84" s="6">
        <v>0</v>
      </c>
      <c r="G84" s="4" t="str">
        <f t="shared" si="3"/>
        <v>借</v>
      </c>
      <c r="H84" s="6">
        <f t="shared" si="2"/>
        <v>0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C4:C84" xr:uid="{1C53E970-4FCA-4C3B-89D7-1027E82E6ADD}">
      <formula1>"借,贷"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289B-2D77-42C0-B428-FD5703DDC1AD}">
  <dimension ref="A1:E20"/>
  <sheetViews>
    <sheetView showGridLines="0" showZeros="0" workbookViewId="0">
      <selection activeCell="E7" sqref="E7"/>
    </sheetView>
  </sheetViews>
  <sheetFormatPr defaultRowHeight="16.5" x14ac:dyDescent="0.5"/>
  <cols>
    <col min="1" max="1" width="9.25" style="1" bestFit="1" customWidth="1"/>
    <col min="2" max="2" width="12.34765625" style="1" bestFit="1" customWidth="1"/>
    <col min="3" max="5" width="11.44921875" style="1" bestFit="1" customWidth="1"/>
    <col min="6" max="16384" width="8.796875" style="1"/>
  </cols>
  <sheetData>
    <row r="1" spans="1:5" ht="27" customHeight="1" x14ac:dyDescent="0.5">
      <c r="A1" s="15" t="s">
        <v>91</v>
      </c>
      <c r="B1" s="15"/>
      <c r="C1" s="15"/>
      <c r="D1" s="15"/>
      <c r="E1" s="15"/>
    </row>
    <row r="2" spans="1:5" ht="21.3" customHeight="1" x14ac:dyDescent="0.5">
      <c r="A2" s="16" t="s">
        <v>0</v>
      </c>
      <c r="B2" s="18" t="s">
        <v>1</v>
      </c>
      <c r="C2" s="18" t="s">
        <v>92</v>
      </c>
      <c r="D2" s="18"/>
      <c r="E2" s="20" t="s">
        <v>93</v>
      </c>
    </row>
    <row r="3" spans="1:5" x14ac:dyDescent="0.5">
      <c r="A3" s="17"/>
      <c r="B3" s="19"/>
      <c r="C3" s="10" t="s">
        <v>94</v>
      </c>
      <c r="D3" s="10" t="s">
        <v>95</v>
      </c>
      <c r="E3" s="21"/>
    </row>
    <row r="4" spans="1:5" x14ac:dyDescent="0.5">
      <c r="A4" s="7">
        <v>1001</v>
      </c>
      <c r="B4" s="8" t="str">
        <f t="shared" ref="B4:B18" si="0">VLOOKUP(A4,zongzhang,2,0)</f>
        <v>现金</v>
      </c>
      <c r="C4" s="9">
        <f t="shared" ref="C4:C18" si="1">VLOOKUP(A4,zongzhang,5,0)</f>
        <v>26900</v>
      </c>
      <c r="D4" s="9">
        <f t="shared" ref="D4:D18" si="2">VLOOKUP(A4,zongzhang,6,0)</f>
        <v>26680</v>
      </c>
      <c r="E4" s="9">
        <f>C4-D4</f>
        <v>220</v>
      </c>
    </row>
    <row r="5" spans="1:5" x14ac:dyDescent="0.5">
      <c r="A5" s="4">
        <v>1002</v>
      </c>
      <c r="B5" s="5" t="str">
        <f t="shared" si="0"/>
        <v>银行存款</v>
      </c>
      <c r="C5" s="6">
        <f t="shared" si="1"/>
        <v>108100</v>
      </c>
      <c r="D5" s="6">
        <f t="shared" si="2"/>
        <v>85150</v>
      </c>
      <c r="E5" s="6">
        <f t="shared" ref="E5:E18" si="3">C5-D5</f>
        <v>22950</v>
      </c>
    </row>
    <row r="6" spans="1:5" x14ac:dyDescent="0.5">
      <c r="A6" s="4">
        <v>1009</v>
      </c>
      <c r="B6" s="5" t="str">
        <f t="shared" si="0"/>
        <v>其他货币资金</v>
      </c>
      <c r="C6" s="6">
        <f t="shared" si="1"/>
        <v>0</v>
      </c>
      <c r="D6" s="6">
        <f t="shared" si="2"/>
        <v>0</v>
      </c>
      <c r="E6" s="6">
        <f t="shared" si="3"/>
        <v>0</v>
      </c>
    </row>
    <row r="7" spans="1:5" x14ac:dyDescent="0.5">
      <c r="A7" s="4">
        <v>1101</v>
      </c>
      <c r="B7" s="5" t="str">
        <f t="shared" si="0"/>
        <v>短期投资</v>
      </c>
      <c r="C7" s="6">
        <f t="shared" si="1"/>
        <v>0</v>
      </c>
      <c r="D7" s="6">
        <f t="shared" si="2"/>
        <v>0</v>
      </c>
      <c r="E7" s="6">
        <f t="shared" si="3"/>
        <v>0</v>
      </c>
    </row>
    <row r="8" spans="1:5" x14ac:dyDescent="0.5">
      <c r="A8" s="4">
        <v>1111</v>
      </c>
      <c r="B8" s="5" t="str">
        <f t="shared" si="0"/>
        <v>应收票据</v>
      </c>
      <c r="C8" s="6">
        <f t="shared" si="1"/>
        <v>0</v>
      </c>
      <c r="D8" s="6">
        <f t="shared" si="2"/>
        <v>30200</v>
      </c>
      <c r="E8" s="6">
        <f t="shared" si="3"/>
        <v>-30200</v>
      </c>
    </row>
    <row r="9" spans="1:5" x14ac:dyDescent="0.5">
      <c r="A9" s="4">
        <v>1131</v>
      </c>
      <c r="B9" s="5" t="str">
        <f t="shared" si="0"/>
        <v>应收账款</v>
      </c>
      <c r="C9" s="6">
        <f t="shared" si="1"/>
        <v>65500</v>
      </c>
      <c r="D9" s="6">
        <f t="shared" si="2"/>
        <v>3000</v>
      </c>
      <c r="E9" s="6">
        <f t="shared" si="3"/>
        <v>62500</v>
      </c>
    </row>
    <row r="10" spans="1:5" x14ac:dyDescent="0.5">
      <c r="A10" s="4">
        <v>1141</v>
      </c>
      <c r="B10" s="5" t="str">
        <f t="shared" si="0"/>
        <v>坏账准备</v>
      </c>
      <c r="C10" s="6">
        <f t="shared" si="1"/>
        <v>0</v>
      </c>
      <c r="D10" s="6">
        <f t="shared" si="2"/>
        <v>0</v>
      </c>
      <c r="E10" s="6">
        <f t="shared" si="3"/>
        <v>0</v>
      </c>
    </row>
    <row r="11" spans="1:5" x14ac:dyDescent="0.5">
      <c r="A11" s="4">
        <v>1501</v>
      </c>
      <c r="B11" s="5" t="str">
        <f t="shared" si="0"/>
        <v>固定资产</v>
      </c>
      <c r="C11" s="6">
        <f t="shared" si="1"/>
        <v>0</v>
      </c>
      <c r="D11" s="6">
        <f t="shared" si="2"/>
        <v>0</v>
      </c>
      <c r="E11" s="6">
        <f t="shared" si="3"/>
        <v>0</v>
      </c>
    </row>
    <row r="12" spans="1:5" x14ac:dyDescent="0.5">
      <c r="A12" s="4">
        <v>2101</v>
      </c>
      <c r="B12" s="5" t="str">
        <f t="shared" si="0"/>
        <v>短期借款</v>
      </c>
      <c r="C12" s="6">
        <f t="shared" si="1"/>
        <v>0</v>
      </c>
      <c r="D12" s="6">
        <f t="shared" si="2"/>
        <v>0</v>
      </c>
      <c r="E12" s="6">
        <f t="shared" si="3"/>
        <v>0</v>
      </c>
    </row>
    <row r="13" spans="1:5" x14ac:dyDescent="0.5">
      <c r="A13" s="4">
        <v>2111</v>
      </c>
      <c r="B13" s="5" t="str">
        <f t="shared" si="0"/>
        <v>应付票据</v>
      </c>
      <c r="C13" s="6">
        <f t="shared" si="1"/>
        <v>0</v>
      </c>
      <c r="D13" s="6">
        <f t="shared" si="2"/>
        <v>0</v>
      </c>
      <c r="E13" s="6">
        <f t="shared" si="3"/>
        <v>0</v>
      </c>
    </row>
    <row r="14" spans="1:5" x14ac:dyDescent="0.5">
      <c r="A14" s="4">
        <v>2121</v>
      </c>
      <c r="B14" s="5" t="str">
        <f t="shared" si="0"/>
        <v>应付账款</v>
      </c>
      <c r="C14" s="6">
        <f t="shared" si="1"/>
        <v>33400</v>
      </c>
      <c r="D14" s="6">
        <f t="shared" si="2"/>
        <v>28400</v>
      </c>
      <c r="E14" s="6">
        <f t="shared" si="3"/>
        <v>5000</v>
      </c>
    </row>
    <row r="15" spans="1:5" x14ac:dyDescent="0.5">
      <c r="A15" s="4">
        <v>2131</v>
      </c>
      <c r="B15" s="5" t="str">
        <f t="shared" si="0"/>
        <v>预收账款</v>
      </c>
      <c r="C15" s="6">
        <f t="shared" si="1"/>
        <v>0</v>
      </c>
      <c r="D15" s="6">
        <f t="shared" si="2"/>
        <v>0</v>
      </c>
      <c r="E15" s="6">
        <f t="shared" si="3"/>
        <v>0</v>
      </c>
    </row>
    <row r="16" spans="1:5" x14ac:dyDescent="0.5">
      <c r="A16" s="4">
        <v>2151</v>
      </c>
      <c r="B16" s="5" t="str">
        <f t="shared" si="0"/>
        <v>应付工资</v>
      </c>
      <c r="C16" s="6">
        <f t="shared" si="1"/>
        <v>20000</v>
      </c>
      <c r="D16" s="6">
        <f t="shared" si="2"/>
        <v>20000</v>
      </c>
      <c r="E16" s="6">
        <f t="shared" si="3"/>
        <v>0</v>
      </c>
    </row>
    <row r="17" spans="1:5" x14ac:dyDescent="0.5">
      <c r="A17" s="4">
        <v>2153</v>
      </c>
      <c r="B17" s="5" t="str">
        <f t="shared" si="0"/>
        <v>应付福利费</v>
      </c>
      <c r="C17" s="6">
        <f t="shared" si="1"/>
        <v>1120</v>
      </c>
      <c r="D17" s="6">
        <f t="shared" si="2"/>
        <v>2800</v>
      </c>
      <c r="E17" s="6">
        <f t="shared" si="3"/>
        <v>-1680</v>
      </c>
    </row>
    <row r="18" spans="1:5" x14ac:dyDescent="0.5">
      <c r="A18" s="4">
        <v>2181</v>
      </c>
      <c r="B18" s="5" t="str">
        <f t="shared" si="0"/>
        <v>其他应付款</v>
      </c>
      <c r="C18" s="6">
        <f t="shared" si="1"/>
        <v>0</v>
      </c>
      <c r="D18" s="6">
        <f t="shared" si="2"/>
        <v>0</v>
      </c>
      <c r="E18" s="6">
        <f t="shared" si="3"/>
        <v>0</v>
      </c>
    </row>
    <row r="19" spans="1:5" x14ac:dyDescent="0.5">
      <c r="A19" s="4"/>
      <c r="B19" s="5"/>
      <c r="C19" s="6"/>
      <c r="D19" s="6"/>
      <c r="E19" s="6"/>
    </row>
    <row r="20" spans="1:5" x14ac:dyDescent="0.5">
      <c r="A20" s="5" t="s">
        <v>96</v>
      </c>
      <c r="B20" s="5"/>
      <c r="C20" s="6">
        <f t="shared" ref="C20:E20" si="4">SUM(C4:C19)</f>
        <v>255020</v>
      </c>
      <c r="D20" s="6">
        <f t="shared" si="4"/>
        <v>196230</v>
      </c>
      <c r="E20" s="6">
        <f t="shared" si="4"/>
        <v>58790</v>
      </c>
    </row>
  </sheetData>
  <mergeCells count="5">
    <mergeCell ref="A1:E1"/>
    <mergeCell ref="A2:A3"/>
    <mergeCell ref="B2:B3"/>
    <mergeCell ref="C2:D2"/>
    <mergeCell ref="E2:E3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总账表</vt:lpstr>
      <vt:lpstr>试算平衡表</vt:lpstr>
      <vt:lpstr>zongzhang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祝 洪忠</dc:creator>
  <cp:lastModifiedBy>祝 洪忠</cp:lastModifiedBy>
  <dcterms:created xsi:type="dcterms:W3CDTF">2025-02-24T12:38:40Z</dcterms:created>
  <dcterms:modified xsi:type="dcterms:W3CDTF">2025-02-24T13:44:08Z</dcterms:modified>
</cp:coreProperties>
</file>